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6 Estado Analítico del Presupuesto de Egresos (Objeto)\"/>
    </mc:Choice>
  </mc:AlternateContent>
  <bookViews>
    <workbookView xWindow="360" yWindow="330" windowWidth="23475" windowHeight="9750"/>
  </bookViews>
  <sheets>
    <sheet name="COG_4to_201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  <c r="G85" i="1"/>
  <c r="F85" i="1"/>
  <c r="E85" i="1"/>
  <c r="D85" i="1"/>
  <c r="C85" i="1"/>
  <c r="B85" i="1"/>
  <c r="G157" i="1" l="1"/>
  <c r="G156" i="1"/>
  <c r="G155" i="1"/>
  <c r="G154" i="1"/>
  <c r="G153" i="1"/>
  <c r="G152" i="1"/>
  <c r="G151" i="1"/>
  <c r="G150" i="1"/>
  <c r="D150" i="1"/>
  <c r="C150" i="1"/>
  <c r="B150" i="1"/>
  <c r="G149" i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D113" i="1"/>
  <c r="C113" i="1"/>
  <c r="B113" i="1"/>
  <c r="G103" i="1"/>
  <c r="F103" i="1"/>
  <c r="E103" i="1"/>
  <c r="D103" i="1"/>
  <c r="C103" i="1"/>
  <c r="B103" i="1"/>
  <c r="F93" i="1"/>
  <c r="E93" i="1"/>
  <c r="D93" i="1"/>
  <c r="C93" i="1"/>
  <c r="C84" i="1" s="1"/>
  <c r="B93" i="1"/>
  <c r="G92" i="1"/>
  <c r="E84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D28" i="1"/>
  <c r="G30" i="1"/>
  <c r="G29" i="1"/>
  <c r="F28" i="1"/>
  <c r="F9" i="1" s="1"/>
  <c r="E28" i="1"/>
  <c r="C28" i="1"/>
  <c r="B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B18" i="1"/>
  <c r="G17" i="1"/>
  <c r="G16" i="1"/>
  <c r="G15" i="1"/>
  <c r="G14" i="1"/>
  <c r="G13" i="1"/>
  <c r="G12" i="1"/>
  <c r="G11" i="1"/>
  <c r="A2" i="1"/>
  <c r="F84" i="1" l="1"/>
  <c r="F159" i="1" s="1"/>
  <c r="B84" i="1"/>
  <c r="G48" i="1"/>
  <c r="D9" i="1"/>
  <c r="C9" i="1"/>
  <c r="C159" i="1" s="1"/>
  <c r="B9" i="1"/>
  <c r="E9" i="1"/>
  <c r="E159" i="1" s="1"/>
  <c r="G28" i="1"/>
  <c r="G93" i="1"/>
  <c r="G84" i="1" s="1"/>
  <c r="G38" i="1"/>
  <c r="G75" i="1"/>
  <c r="G146" i="1"/>
  <c r="G18" i="1"/>
  <c r="G58" i="1"/>
  <c r="D84" i="1"/>
  <c r="B159" i="1" l="1"/>
  <c r="D159" i="1"/>
  <c r="G9" i="1"/>
  <c r="G159" i="1" s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<sst xmlns="http://schemas.openxmlformats.org/spreadsheetml/2006/main" count="162" uniqueCount="89">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</sst>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workbookViewId="0">
      <selection activeCell="A16" sqref="A16"/>
    </sheetView>
  </sheetViews>
  <sheetFormatPr baseColWidth="10" defaultColWidth="10.7109375" defaultRowHeight="15" zeroHeight="1" x14ac:dyDescent="0.25"/>
  <cols>
    <col min="1" max="1" width="89.570312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9" t="str">
        <f>ENTE_PUBLICO_A</f>
        <v>UNIVERSIDAD POLITÉCNICA DEL ESTADO DE MORELOS, Gobierno del Estado de Morelos (a)</v>
      </c>
      <c r="B2" s="19"/>
      <c r="C2" s="19"/>
      <c r="D2" s="19"/>
      <c r="E2" s="19"/>
      <c r="F2" s="19"/>
      <c r="G2" s="19"/>
    </row>
    <row r="3" spans="1:7" x14ac:dyDescent="0.25">
      <c r="A3" s="20" t="s">
        <v>1</v>
      </c>
      <c r="B3" s="20"/>
      <c r="C3" s="20"/>
      <c r="D3" s="20"/>
      <c r="E3" s="20"/>
      <c r="F3" s="20"/>
      <c r="G3" s="20"/>
    </row>
    <row r="4" spans="1:7" x14ac:dyDescent="0.25">
      <c r="A4" s="20" t="s">
        <v>2</v>
      </c>
      <c r="B4" s="20"/>
      <c r="C4" s="20"/>
      <c r="D4" s="20"/>
      <c r="E4" s="20"/>
      <c r="F4" s="20"/>
      <c r="G4" s="20"/>
    </row>
    <row r="5" spans="1:7" x14ac:dyDescent="0.25">
      <c r="A5" s="21" t="s">
        <v>88</v>
      </c>
      <c r="B5" s="21"/>
      <c r="C5" s="21"/>
      <c r="D5" s="21"/>
      <c r="E5" s="21"/>
      <c r="F5" s="21"/>
      <c r="G5" s="21"/>
    </row>
    <row r="6" spans="1:7" x14ac:dyDescent="0.25">
      <c r="A6" s="22" t="s">
        <v>3</v>
      </c>
      <c r="B6" s="22"/>
      <c r="C6" s="22"/>
      <c r="D6" s="22"/>
      <c r="E6" s="22"/>
      <c r="F6" s="22"/>
      <c r="G6" s="22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67533248</v>
      </c>
      <c r="C9" s="3">
        <f t="shared" ref="C9:G9" si="0">SUM(C10,C18,C28,C38,C48,C58,C62,C71,C75)</f>
        <v>5833974</v>
      </c>
      <c r="D9" s="3">
        <f t="shared" si="0"/>
        <v>73367222</v>
      </c>
      <c r="E9" s="3">
        <f t="shared" si="0"/>
        <v>73285871</v>
      </c>
      <c r="F9" s="3">
        <f t="shared" si="0"/>
        <v>59169854</v>
      </c>
      <c r="G9" s="3">
        <f t="shared" si="0"/>
        <v>81351</v>
      </c>
    </row>
    <row r="10" spans="1:7" x14ac:dyDescent="0.25">
      <c r="A10" s="4" t="s">
        <v>13</v>
      </c>
      <c r="B10" s="5">
        <f>SUM(B11:B17)</f>
        <v>48418399</v>
      </c>
      <c r="C10" s="5">
        <f>SUM(C11:C17)</f>
        <v>5313720</v>
      </c>
      <c r="D10" s="5">
        <f>SUM(D11:D17)</f>
        <v>53732119</v>
      </c>
      <c r="E10" s="5">
        <f>SUM(E11:E17)</f>
        <v>53732119</v>
      </c>
      <c r="F10" s="5">
        <f>SUM(F11:F17)</f>
        <v>42873586</v>
      </c>
      <c r="G10" s="5">
        <f>SUM(G11:G17)</f>
        <v>0</v>
      </c>
    </row>
    <row r="11" spans="1:7" x14ac:dyDescent="0.25">
      <c r="A11" s="6" t="s">
        <v>14</v>
      </c>
      <c r="B11" s="5">
        <v>29738134</v>
      </c>
      <c r="C11" s="5">
        <v>1237338</v>
      </c>
      <c r="D11" s="5">
        <v>30975472</v>
      </c>
      <c r="E11" s="5">
        <v>30975472</v>
      </c>
      <c r="F11" s="5">
        <v>31009245</v>
      </c>
      <c r="G11" s="5">
        <f>D11-E11</f>
        <v>0</v>
      </c>
    </row>
    <row r="12" spans="1:7" x14ac:dyDescent="0.25">
      <c r="A12" s="6" t="s">
        <v>15</v>
      </c>
      <c r="B12" s="5">
        <v>1225213</v>
      </c>
      <c r="C12" s="5">
        <v>887584</v>
      </c>
      <c r="D12" s="5">
        <v>2112797</v>
      </c>
      <c r="E12" s="5">
        <v>2112797</v>
      </c>
      <c r="F12" s="5">
        <v>1432001</v>
      </c>
      <c r="G12" s="5">
        <f>D12-E12</f>
        <v>0</v>
      </c>
    </row>
    <row r="13" spans="1:7" x14ac:dyDescent="0.25">
      <c r="A13" s="6" t="s">
        <v>16</v>
      </c>
      <c r="B13" s="5">
        <v>8074727</v>
      </c>
      <c r="C13" s="5">
        <v>864896</v>
      </c>
      <c r="D13" s="5">
        <v>8939623</v>
      </c>
      <c r="E13" s="5">
        <v>8939623</v>
      </c>
      <c r="F13" s="5">
        <v>1033820</v>
      </c>
      <c r="G13" s="5">
        <f t="shared" ref="G13:G17" si="1">D13-E13</f>
        <v>0</v>
      </c>
    </row>
    <row r="14" spans="1:7" x14ac:dyDescent="0.25">
      <c r="A14" s="6" t="s">
        <v>17</v>
      </c>
      <c r="B14" s="5">
        <v>7238022</v>
      </c>
      <c r="C14" s="5">
        <v>705346</v>
      </c>
      <c r="D14" s="5">
        <v>7943368</v>
      </c>
      <c r="E14" s="5">
        <v>7943368</v>
      </c>
      <c r="F14" s="5">
        <v>6870760</v>
      </c>
      <c r="G14" s="5">
        <f t="shared" si="1"/>
        <v>0</v>
      </c>
    </row>
    <row r="15" spans="1:7" x14ac:dyDescent="0.25">
      <c r="A15" s="6" t="s">
        <v>18</v>
      </c>
      <c r="B15" s="5">
        <v>2142303</v>
      </c>
      <c r="C15" s="5">
        <v>1618556</v>
      </c>
      <c r="D15" s="5">
        <v>3760859</v>
      </c>
      <c r="E15" s="5">
        <v>3760859</v>
      </c>
      <c r="F15" s="5">
        <v>2527760</v>
      </c>
      <c r="G15" s="5">
        <f t="shared" si="1"/>
        <v>0</v>
      </c>
    </row>
    <row r="16" spans="1:7" x14ac:dyDescent="0.25">
      <c r="A16" s="6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1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1"/>
        <v>0</v>
      </c>
    </row>
    <row r="18" spans="1:7" x14ac:dyDescent="0.25">
      <c r="A18" s="4" t="s">
        <v>21</v>
      </c>
      <c r="B18" s="5">
        <f>SUM(B19:B27)</f>
        <v>2466467</v>
      </c>
      <c r="C18" s="5">
        <f t="shared" ref="C18:F18" si="2">SUM(C19:C27)</f>
        <v>375022</v>
      </c>
      <c r="D18" s="5">
        <f t="shared" si="2"/>
        <v>2841489</v>
      </c>
      <c r="E18" s="5">
        <f t="shared" si="2"/>
        <v>2841489</v>
      </c>
      <c r="F18" s="5">
        <f t="shared" si="2"/>
        <v>2364525</v>
      </c>
      <c r="G18" s="5">
        <f>SUM(G19:G27)</f>
        <v>0</v>
      </c>
    </row>
    <row r="19" spans="1:7" x14ac:dyDescent="0.25">
      <c r="A19" s="6" t="s">
        <v>22</v>
      </c>
      <c r="B19" s="5">
        <v>782420</v>
      </c>
      <c r="C19" s="5">
        <v>-146139</v>
      </c>
      <c r="D19" s="5">
        <v>636281</v>
      </c>
      <c r="E19" s="5">
        <v>636281</v>
      </c>
      <c r="F19" s="5">
        <v>622091</v>
      </c>
      <c r="G19" s="5">
        <f>D19-E19</f>
        <v>0</v>
      </c>
    </row>
    <row r="20" spans="1:7" x14ac:dyDescent="0.25">
      <c r="A20" s="6" t="s">
        <v>23</v>
      </c>
      <c r="B20" s="5">
        <v>176200</v>
      </c>
      <c r="C20" s="5">
        <v>-32190</v>
      </c>
      <c r="D20" s="5">
        <v>144010</v>
      </c>
      <c r="E20" s="5">
        <v>144010</v>
      </c>
      <c r="F20" s="5">
        <v>90632</v>
      </c>
      <c r="G20" s="5">
        <f t="shared" ref="G20:G27" si="3">D20-E20</f>
        <v>0</v>
      </c>
    </row>
    <row r="21" spans="1:7" x14ac:dyDescent="0.25">
      <c r="A21" s="6" t="s">
        <v>24</v>
      </c>
      <c r="B21" s="5">
        <v>55800</v>
      </c>
      <c r="C21" s="5">
        <v>-27064</v>
      </c>
      <c r="D21" s="5">
        <v>28736</v>
      </c>
      <c r="E21" s="5">
        <v>28736</v>
      </c>
      <c r="F21" s="5">
        <v>28736</v>
      </c>
      <c r="G21" s="5">
        <f t="shared" si="3"/>
        <v>0</v>
      </c>
    </row>
    <row r="22" spans="1:7" x14ac:dyDescent="0.25">
      <c r="A22" s="6" t="s">
        <v>25</v>
      </c>
      <c r="B22" s="5">
        <v>244500</v>
      </c>
      <c r="C22" s="5">
        <v>146389</v>
      </c>
      <c r="D22" s="5">
        <v>390889</v>
      </c>
      <c r="E22" s="5">
        <v>390889</v>
      </c>
      <c r="F22" s="5">
        <v>354914</v>
      </c>
      <c r="G22" s="5">
        <f t="shared" si="3"/>
        <v>0</v>
      </c>
    </row>
    <row r="23" spans="1:7" x14ac:dyDescent="0.25">
      <c r="A23" s="6" t="s">
        <v>26</v>
      </c>
      <c r="B23" s="5">
        <v>470046</v>
      </c>
      <c r="C23" s="5">
        <v>501434</v>
      </c>
      <c r="D23" s="5">
        <v>971480</v>
      </c>
      <c r="E23" s="5">
        <v>971480</v>
      </c>
      <c r="F23" s="5">
        <v>661354</v>
      </c>
      <c r="G23" s="5">
        <f t="shared" si="3"/>
        <v>0</v>
      </c>
    </row>
    <row r="24" spans="1:7" x14ac:dyDescent="0.25">
      <c r="A24" s="6" t="s">
        <v>27</v>
      </c>
      <c r="B24" s="5">
        <v>170500</v>
      </c>
      <c r="C24" s="5">
        <v>-21723</v>
      </c>
      <c r="D24" s="5">
        <v>148777</v>
      </c>
      <c r="E24" s="5">
        <v>148777</v>
      </c>
      <c r="F24" s="5">
        <v>145777</v>
      </c>
      <c r="G24" s="5">
        <f t="shared" si="3"/>
        <v>0</v>
      </c>
    </row>
    <row r="25" spans="1:7" x14ac:dyDescent="0.25">
      <c r="A25" s="6" t="s">
        <v>28</v>
      </c>
      <c r="B25" s="5">
        <v>417500</v>
      </c>
      <c r="C25" s="5">
        <v>-108727</v>
      </c>
      <c r="D25" s="5">
        <v>308773</v>
      </c>
      <c r="E25" s="5">
        <v>308773</v>
      </c>
      <c r="F25" s="5">
        <v>288223</v>
      </c>
      <c r="G25" s="5">
        <f t="shared" si="3"/>
        <v>0</v>
      </c>
    </row>
    <row r="26" spans="1:7" x14ac:dyDescent="0.25">
      <c r="A26" s="6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</row>
    <row r="27" spans="1:7" x14ac:dyDescent="0.25">
      <c r="A27" s="6" t="s">
        <v>30</v>
      </c>
      <c r="B27" s="5">
        <v>149501</v>
      </c>
      <c r="C27" s="5">
        <v>63042</v>
      </c>
      <c r="D27" s="5">
        <v>212543</v>
      </c>
      <c r="E27" s="5">
        <v>212543</v>
      </c>
      <c r="F27" s="5">
        <v>172798</v>
      </c>
      <c r="G27" s="5">
        <f t="shared" si="3"/>
        <v>0</v>
      </c>
    </row>
    <row r="28" spans="1:7" x14ac:dyDescent="0.25">
      <c r="A28" s="4" t="s">
        <v>31</v>
      </c>
      <c r="B28" s="5">
        <f>SUM(B29:B37)</f>
        <v>15557583</v>
      </c>
      <c r="C28" s="5">
        <f t="shared" ref="C28:G28" si="4">SUM(C29:C37)</f>
        <v>-51575</v>
      </c>
      <c r="D28" s="5">
        <f t="shared" si="4"/>
        <v>15506008</v>
      </c>
      <c r="E28" s="5">
        <f t="shared" si="4"/>
        <v>15424657</v>
      </c>
      <c r="F28" s="5">
        <f t="shared" si="4"/>
        <v>12986169</v>
      </c>
      <c r="G28" s="5">
        <f t="shared" si="4"/>
        <v>81351</v>
      </c>
    </row>
    <row r="29" spans="1:7" x14ac:dyDescent="0.25">
      <c r="A29" s="6" t="s">
        <v>32</v>
      </c>
      <c r="B29" s="5">
        <v>1988000</v>
      </c>
      <c r="C29" s="5">
        <v>432052</v>
      </c>
      <c r="D29" s="5">
        <v>2420052</v>
      </c>
      <c r="E29" s="5">
        <v>2409366</v>
      </c>
      <c r="F29" s="5">
        <v>2117418</v>
      </c>
      <c r="G29" s="5">
        <f>D29-E29</f>
        <v>10686</v>
      </c>
    </row>
    <row r="30" spans="1:7" x14ac:dyDescent="0.25">
      <c r="A30" s="6" t="s">
        <v>33</v>
      </c>
      <c r="B30" s="5">
        <v>561269</v>
      </c>
      <c r="C30" s="5">
        <v>-856</v>
      </c>
      <c r="D30" s="5">
        <v>560413</v>
      </c>
      <c r="E30" s="5">
        <v>521266</v>
      </c>
      <c r="F30" s="5">
        <v>357293</v>
      </c>
      <c r="G30" s="5">
        <f t="shared" ref="G30:G36" si="5">D30-E30</f>
        <v>39147</v>
      </c>
    </row>
    <row r="31" spans="1:7" x14ac:dyDescent="0.25">
      <c r="A31" s="6" t="s">
        <v>34</v>
      </c>
      <c r="B31" s="5">
        <v>6329842</v>
      </c>
      <c r="C31" s="5">
        <v>-155355</v>
      </c>
      <c r="D31" s="5">
        <v>6174487</v>
      </c>
      <c r="E31" s="5">
        <v>6153983</v>
      </c>
      <c r="F31" s="5">
        <v>5408860</v>
      </c>
      <c r="G31" s="5">
        <f t="shared" si="5"/>
        <v>20504</v>
      </c>
    </row>
    <row r="32" spans="1:7" x14ac:dyDescent="0.25">
      <c r="A32" s="6" t="s">
        <v>35</v>
      </c>
      <c r="B32" s="5">
        <v>485080</v>
      </c>
      <c r="C32" s="5">
        <v>-419610</v>
      </c>
      <c r="D32" s="5">
        <v>65470</v>
      </c>
      <c r="E32" s="5">
        <v>65470</v>
      </c>
      <c r="F32" s="5">
        <v>65470</v>
      </c>
      <c r="G32" s="5">
        <f t="shared" si="5"/>
        <v>0</v>
      </c>
    </row>
    <row r="33" spans="1:7" x14ac:dyDescent="0.25">
      <c r="A33" s="6" t="s">
        <v>36</v>
      </c>
      <c r="B33" s="5">
        <v>3005330</v>
      </c>
      <c r="C33" s="5">
        <v>857575</v>
      </c>
      <c r="D33" s="5">
        <v>3862905</v>
      </c>
      <c r="E33" s="5">
        <v>3862905</v>
      </c>
      <c r="F33" s="5">
        <v>3663703</v>
      </c>
      <c r="G33" s="5">
        <f t="shared" si="5"/>
        <v>0</v>
      </c>
    </row>
    <row r="34" spans="1:7" x14ac:dyDescent="0.25">
      <c r="A34" s="6" t="s">
        <v>37</v>
      </c>
      <c r="B34" s="5">
        <v>487598</v>
      </c>
      <c r="C34" s="5">
        <v>90478</v>
      </c>
      <c r="D34" s="5">
        <v>578076</v>
      </c>
      <c r="E34" s="5">
        <v>578076</v>
      </c>
      <c r="F34" s="5">
        <v>488309</v>
      </c>
      <c r="G34" s="5">
        <f t="shared" si="5"/>
        <v>0</v>
      </c>
    </row>
    <row r="35" spans="1:7" x14ac:dyDescent="0.25">
      <c r="A35" s="6" t="s">
        <v>38</v>
      </c>
      <c r="B35" s="5">
        <v>1295100</v>
      </c>
      <c r="C35" s="5">
        <v>-254826</v>
      </c>
      <c r="D35" s="5">
        <v>1040274</v>
      </c>
      <c r="E35" s="5">
        <v>1040274</v>
      </c>
      <c r="F35" s="5">
        <v>240171</v>
      </c>
      <c r="G35" s="5">
        <f t="shared" si="5"/>
        <v>0</v>
      </c>
    </row>
    <row r="36" spans="1:7" x14ac:dyDescent="0.25">
      <c r="A36" s="6" t="s">
        <v>39</v>
      </c>
      <c r="B36" s="5">
        <v>769760</v>
      </c>
      <c r="C36" s="5">
        <v>-378470</v>
      </c>
      <c r="D36" s="5">
        <v>391290</v>
      </c>
      <c r="E36" s="5">
        <v>381669</v>
      </c>
      <c r="F36" s="5">
        <v>245760</v>
      </c>
      <c r="G36" s="5">
        <f t="shared" si="5"/>
        <v>9621</v>
      </c>
    </row>
    <row r="37" spans="1:7" x14ac:dyDescent="0.25">
      <c r="A37" s="6" t="s">
        <v>40</v>
      </c>
      <c r="B37" s="5">
        <v>635604</v>
      </c>
      <c r="C37" s="5">
        <v>-222563</v>
      </c>
      <c r="D37" s="5">
        <v>413041</v>
      </c>
      <c r="E37" s="5">
        <v>411648</v>
      </c>
      <c r="F37" s="5">
        <v>399185</v>
      </c>
      <c r="G37" s="5">
        <f>D37-E37</f>
        <v>1393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6">SUM(C39:C47)</f>
        <v>0</v>
      </c>
      <c r="D38" s="5">
        <f t="shared" si="6"/>
        <v>0</v>
      </c>
      <c r="E38" s="5">
        <f t="shared" si="6"/>
        <v>0</v>
      </c>
      <c r="F38" s="5">
        <f t="shared" si="6"/>
        <v>0</v>
      </c>
      <c r="G38" s="5">
        <f t="shared" si="6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7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7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7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7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7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7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7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7"/>
        <v>0</v>
      </c>
    </row>
    <row r="48" spans="1:7" x14ac:dyDescent="0.25">
      <c r="A48" s="4" t="s">
        <v>51</v>
      </c>
      <c r="B48" s="5">
        <f>SUM(B49:B57)</f>
        <v>1090799</v>
      </c>
      <c r="C48" s="5">
        <f t="shared" ref="C48:G48" si="8">SUM(C49:C57)</f>
        <v>196807</v>
      </c>
      <c r="D48" s="5">
        <f t="shared" si="8"/>
        <v>1287606</v>
      </c>
      <c r="E48" s="5">
        <f t="shared" si="8"/>
        <v>1287606</v>
      </c>
      <c r="F48" s="5">
        <f t="shared" si="8"/>
        <v>945574</v>
      </c>
      <c r="G48" s="5">
        <f t="shared" si="8"/>
        <v>0</v>
      </c>
    </row>
    <row r="49" spans="1:7" x14ac:dyDescent="0.25">
      <c r="A49" s="6" t="s">
        <v>52</v>
      </c>
      <c r="B49" s="5">
        <v>710800</v>
      </c>
      <c r="C49" s="5">
        <v>338200</v>
      </c>
      <c r="D49" s="5">
        <v>1049000</v>
      </c>
      <c r="E49" s="5">
        <v>1049000</v>
      </c>
      <c r="F49" s="5">
        <v>709926</v>
      </c>
      <c r="G49" s="5">
        <f>D49-E49</f>
        <v>0</v>
      </c>
    </row>
    <row r="50" spans="1:7" x14ac:dyDescent="0.25">
      <c r="A50" s="6" t="s">
        <v>53</v>
      </c>
      <c r="B50" s="5">
        <v>119999</v>
      </c>
      <c r="C50" s="5">
        <v>-59122</v>
      </c>
      <c r="D50" s="5">
        <v>60877</v>
      </c>
      <c r="E50" s="5">
        <v>60877</v>
      </c>
      <c r="F50" s="5">
        <v>60877</v>
      </c>
      <c r="G50" s="5">
        <f t="shared" ref="G50:G57" si="9">D50-E50</f>
        <v>0</v>
      </c>
    </row>
    <row r="51" spans="1:7" x14ac:dyDescent="0.25">
      <c r="A51" s="6" t="s">
        <v>54</v>
      </c>
      <c r="B51" s="5">
        <v>15000</v>
      </c>
      <c r="C51" s="5">
        <v>6757</v>
      </c>
      <c r="D51" s="5">
        <v>21757</v>
      </c>
      <c r="E51" s="5">
        <v>21757</v>
      </c>
      <c r="F51" s="5">
        <v>21757</v>
      </c>
      <c r="G51" s="5">
        <f t="shared" si="9"/>
        <v>0</v>
      </c>
    </row>
    <row r="52" spans="1:7" x14ac:dyDescent="0.25">
      <c r="A52" s="6" t="s">
        <v>55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 t="shared" si="9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 t="shared" si="9"/>
        <v>0</v>
      </c>
    </row>
    <row r="54" spans="1:7" x14ac:dyDescent="0.25">
      <c r="A54" s="6" t="s">
        <v>57</v>
      </c>
      <c r="B54" s="5">
        <v>85000</v>
      </c>
      <c r="C54" s="5">
        <v>11361</v>
      </c>
      <c r="D54" s="5">
        <v>96361</v>
      </c>
      <c r="E54" s="5">
        <v>96361</v>
      </c>
      <c r="F54" s="5">
        <v>93403</v>
      </c>
      <c r="G54" s="5">
        <f t="shared" si="9"/>
        <v>0</v>
      </c>
    </row>
    <row r="55" spans="1:7" x14ac:dyDescent="0.25">
      <c r="A55" s="6" t="s">
        <v>58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 t="shared" si="9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 t="shared" si="9"/>
        <v>0</v>
      </c>
    </row>
    <row r="57" spans="1:7" x14ac:dyDescent="0.25">
      <c r="A57" s="6" t="s">
        <v>60</v>
      </c>
      <c r="B57" s="5">
        <v>160000</v>
      </c>
      <c r="C57" s="5">
        <v>-100389</v>
      </c>
      <c r="D57" s="5">
        <v>59611</v>
      </c>
      <c r="E57" s="5">
        <v>59611</v>
      </c>
      <c r="F57" s="5">
        <v>59611</v>
      </c>
      <c r="G57" s="5">
        <f t="shared" si="9"/>
        <v>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0">SUM(C59:C61)</f>
        <v>0</v>
      </c>
      <c r="D58" s="5">
        <f t="shared" si="10"/>
        <v>0</v>
      </c>
      <c r="E58" s="5">
        <f t="shared" si="10"/>
        <v>0</v>
      </c>
      <c r="F58" s="5">
        <f t="shared" si="10"/>
        <v>0</v>
      </c>
      <c r="G58" s="5">
        <f t="shared" si="10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1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1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2">SUM(C63:C67,C69:C70)</f>
        <v>0</v>
      </c>
      <c r="D62" s="5">
        <f t="shared" si="12"/>
        <v>0</v>
      </c>
      <c r="E62" s="5">
        <f t="shared" si="12"/>
        <v>0</v>
      </c>
      <c r="F62" s="5">
        <f t="shared" si="12"/>
        <v>0</v>
      </c>
      <c r="G62" s="5">
        <f t="shared" si="12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3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3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3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3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3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3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3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4">SUM(C72:C74)</f>
        <v>0</v>
      </c>
      <c r="D71" s="5">
        <f t="shared" si="14"/>
        <v>0</v>
      </c>
      <c r="E71" s="5">
        <f t="shared" si="14"/>
        <v>0</v>
      </c>
      <c r="F71" s="5">
        <f t="shared" si="14"/>
        <v>0</v>
      </c>
      <c r="G71" s="5">
        <f t="shared" si="14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15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15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16">SUM(C76:C82)</f>
        <v>0</v>
      </c>
      <c r="D75" s="5">
        <f t="shared" si="16"/>
        <v>0</v>
      </c>
      <c r="E75" s="5">
        <f t="shared" si="16"/>
        <v>0</v>
      </c>
      <c r="F75" s="5">
        <f t="shared" si="16"/>
        <v>0</v>
      </c>
      <c r="G75" s="5">
        <f t="shared" si="16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17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17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17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17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17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17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1707854</v>
      </c>
      <c r="C84" s="3">
        <f t="shared" ref="C84:G84" si="18">SUM(C85,C93,C103,C113,C123,C133,C137,C146,C150)</f>
        <v>3478656</v>
      </c>
      <c r="D84" s="3">
        <f t="shared" si="18"/>
        <v>5186510</v>
      </c>
      <c r="E84" s="3">
        <f t="shared" si="18"/>
        <v>3632282</v>
      </c>
      <c r="F84" s="3">
        <f t="shared" si="18"/>
        <v>1220818</v>
      </c>
      <c r="G84" s="3">
        <f t="shared" si="18"/>
        <v>1554228</v>
      </c>
    </row>
    <row r="85" spans="1:7" x14ac:dyDescent="0.25">
      <c r="A85" s="4" t="s">
        <v>13</v>
      </c>
      <c r="B85" s="5">
        <f>+B86+B87+B88+B89+B90+B91+B92</f>
        <v>0</v>
      </c>
      <c r="C85" s="5">
        <f>+C86+C87+C88+C89+C90+C91+C92</f>
        <v>170732</v>
      </c>
      <c r="D85" s="5">
        <f>+D86+D87+D88+D89+D90+D91+D92</f>
        <v>170732</v>
      </c>
      <c r="E85" s="5">
        <f>+E86+E87+E88+E89+E90+E91+E92</f>
        <v>78683</v>
      </c>
      <c r="F85" s="5">
        <f>+F86+F87+F88+F89+F90+F91+F92</f>
        <v>78683</v>
      </c>
      <c r="G85" s="5">
        <f>+G86+G87+G88+G89+G90+G91+G92</f>
        <v>92049</v>
      </c>
    </row>
    <row r="86" spans="1:7" x14ac:dyDescent="0.25">
      <c r="A86" s="6" t="s">
        <v>14</v>
      </c>
      <c r="B86" s="5">
        <v>0</v>
      </c>
      <c r="C86" s="5">
        <v>0</v>
      </c>
      <c r="D86" s="5">
        <v>170732</v>
      </c>
      <c r="E86" s="5">
        <v>78683</v>
      </c>
      <c r="F86" s="5">
        <v>78683</v>
      </c>
      <c r="G86" s="5">
        <v>92049</v>
      </c>
    </row>
    <row r="87" spans="1:7" x14ac:dyDescent="0.25">
      <c r="A87" s="6" t="s">
        <v>15</v>
      </c>
      <c r="B87" s="5">
        <v>0</v>
      </c>
      <c r="C87" s="5">
        <v>170732</v>
      </c>
      <c r="D87" s="5">
        <v>0</v>
      </c>
      <c r="E87" s="5">
        <v>0</v>
      </c>
      <c r="F87" s="5">
        <v>0</v>
      </c>
      <c r="G87" s="5">
        <v>0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ref="G87:G92" si="19">D92-E92</f>
        <v>0</v>
      </c>
    </row>
    <row r="93" spans="1:7" x14ac:dyDescent="0.25">
      <c r="A93" s="4" t="s">
        <v>21</v>
      </c>
      <c r="B93" s="5">
        <f>SUM(B94:B102)</f>
        <v>35387</v>
      </c>
      <c r="C93" s="5">
        <f t="shared" ref="C93:G93" si="20">SUM(C94:C102)</f>
        <v>229342</v>
      </c>
      <c r="D93" s="5">
        <f t="shared" si="20"/>
        <v>264729</v>
      </c>
      <c r="E93" s="5">
        <f t="shared" si="20"/>
        <v>131971</v>
      </c>
      <c r="F93" s="5">
        <f t="shared" si="20"/>
        <v>129854</v>
      </c>
      <c r="G93" s="5">
        <f t="shared" si="20"/>
        <v>132758</v>
      </c>
    </row>
    <row r="94" spans="1:7" x14ac:dyDescent="0.25">
      <c r="A94" s="6" t="s">
        <v>22</v>
      </c>
      <c r="B94" s="5">
        <v>508</v>
      </c>
      <c r="C94" s="5">
        <v>10000</v>
      </c>
      <c r="D94" s="5">
        <v>10508</v>
      </c>
      <c r="E94" s="5">
        <v>9998</v>
      </c>
      <c r="F94" s="5">
        <v>9998</v>
      </c>
      <c r="G94" s="5">
        <v>510</v>
      </c>
    </row>
    <row r="95" spans="1:7" x14ac:dyDescent="0.25">
      <c r="A95" s="6" t="s">
        <v>23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</row>
    <row r="98" spans="1:7" x14ac:dyDescent="0.25">
      <c r="A98" s="10" t="s">
        <v>26</v>
      </c>
      <c r="B98" s="5">
        <v>34430</v>
      </c>
      <c r="C98" s="5">
        <v>217842</v>
      </c>
      <c r="D98" s="5">
        <v>252272</v>
      </c>
      <c r="E98" s="5">
        <v>121973</v>
      </c>
      <c r="F98" s="5">
        <v>119856</v>
      </c>
      <c r="G98" s="5">
        <v>130299</v>
      </c>
    </row>
    <row r="99" spans="1:7" x14ac:dyDescent="0.25">
      <c r="A99" s="6" t="s">
        <v>27</v>
      </c>
      <c r="B99" s="5">
        <v>118</v>
      </c>
      <c r="C99" s="5">
        <v>0</v>
      </c>
      <c r="D99" s="5">
        <v>118</v>
      </c>
      <c r="E99" s="5">
        <v>0</v>
      </c>
      <c r="F99" s="5">
        <v>0</v>
      </c>
      <c r="G99" s="5">
        <v>118</v>
      </c>
    </row>
    <row r="100" spans="1:7" x14ac:dyDescent="0.25">
      <c r="A100" s="6" t="s">
        <v>28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</row>
    <row r="102" spans="1:7" x14ac:dyDescent="0.25">
      <c r="A102" s="6" t="s">
        <v>30</v>
      </c>
      <c r="B102" s="5">
        <v>331</v>
      </c>
      <c r="C102" s="5">
        <v>1500</v>
      </c>
      <c r="D102" s="5">
        <v>1831</v>
      </c>
      <c r="E102" s="5">
        <v>0</v>
      </c>
      <c r="F102" s="5">
        <v>0</v>
      </c>
      <c r="G102" s="5">
        <v>1831</v>
      </c>
    </row>
    <row r="103" spans="1:7" x14ac:dyDescent="0.25">
      <c r="A103" s="4" t="s">
        <v>31</v>
      </c>
      <c r="B103" s="5">
        <f>SUM(B104:B112)</f>
        <v>1643257</v>
      </c>
      <c r="C103" s="5">
        <f>SUM(C104:C112)</f>
        <v>-328839</v>
      </c>
      <c r="D103" s="5">
        <f t="shared" ref="D103:G103" si="21">SUM(D104:D112)</f>
        <v>1314418</v>
      </c>
      <c r="E103" s="5">
        <f t="shared" si="21"/>
        <v>649323</v>
      </c>
      <c r="F103" s="5">
        <f t="shared" si="21"/>
        <v>382000</v>
      </c>
      <c r="G103" s="5">
        <f t="shared" si="21"/>
        <v>665095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</row>
    <row r="105" spans="1:7" x14ac:dyDescent="0.25">
      <c r="A105" s="6" t="s">
        <v>33</v>
      </c>
      <c r="B105" s="5">
        <v>0</v>
      </c>
      <c r="C105" s="5">
        <v>6000</v>
      </c>
      <c r="D105" s="5">
        <v>6000</v>
      </c>
      <c r="E105" s="5">
        <v>0</v>
      </c>
      <c r="F105" s="5">
        <v>0</v>
      </c>
      <c r="G105" s="5">
        <v>6000</v>
      </c>
    </row>
    <row r="106" spans="1:7" x14ac:dyDescent="0.25">
      <c r="A106" s="6" t="s">
        <v>34</v>
      </c>
      <c r="B106" s="5">
        <v>1610967</v>
      </c>
      <c r="C106" s="5">
        <v>-454257</v>
      </c>
      <c r="D106" s="5">
        <v>1156710</v>
      </c>
      <c r="E106" s="5">
        <v>595053</v>
      </c>
      <c r="F106" s="5">
        <v>382000</v>
      </c>
      <c r="G106" s="5">
        <v>561657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</row>
    <row r="108" spans="1:7" x14ac:dyDescent="0.25">
      <c r="A108" s="6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</row>
    <row r="109" spans="1:7" x14ac:dyDescent="0.25">
      <c r="A109" s="6" t="s">
        <v>37</v>
      </c>
      <c r="B109" s="5">
        <v>0</v>
      </c>
      <c r="C109" s="5">
        <v>38585</v>
      </c>
      <c r="D109" s="5">
        <v>38585</v>
      </c>
      <c r="E109" s="5">
        <v>28446</v>
      </c>
      <c r="F109" s="5">
        <v>0</v>
      </c>
      <c r="G109" s="5">
        <v>10139</v>
      </c>
    </row>
    <row r="110" spans="1:7" x14ac:dyDescent="0.25">
      <c r="A110" s="6" t="s">
        <v>38</v>
      </c>
      <c r="B110" s="5">
        <v>9800</v>
      </c>
      <c r="C110" s="5">
        <v>31824</v>
      </c>
      <c r="D110" s="5">
        <v>41624</v>
      </c>
      <c r="E110" s="5">
        <v>25824</v>
      </c>
      <c r="F110" s="5">
        <v>0</v>
      </c>
      <c r="G110" s="5">
        <v>15800</v>
      </c>
    </row>
    <row r="111" spans="1:7" x14ac:dyDescent="0.25">
      <c r="A111" s="6" t="s">
        <v>39</v>
      </c>
      <c r="B111" s="5">
        <v>22490</v>
      </c>
      <c r="C111" s="5">
        <v>49009</v>
      </c>
      <c r="D111" s="5">
        <v>71499</v>
      </c>
      <c r="E111" s="5">
        <v>0</v>
      </c>
      <c r="F111" s="5">
        <v>0</v>
      </c>
      <c r="G111" s="5">
        <v>71499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22">SUM(C114:C122)</f>
        <v>0</v>
      </c>
      <c r="D113" s="5">
        <f t="shared" si="22"/>
        <v>0</v>
      </c>
      <c r="E113" s="5">
        <v>0</v>
      </c>
      <c r="F113" s="5">
        <f t="shared" si="22"/>
        <v>0</v>
      </c>
      <c r="G113" s="5">
        <f t="shared" si="22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23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23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23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23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23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23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23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23"/>
        <v>0</v>
      </c>
    </row>
    <row r="123" spans="1:7" x14ac:dyDescent="0.25">
      <c r="A123" s="4" t="s">
        <v>51</v>
      </c>
      <c r="B123" s="5">
        <f>SUM(B124:B132)</f>
        <v>29210</v>
      </c>
      <c r="C123" s="5">
        <f t="shared" ref="C123:G123" si="24">SUM(C124:C132)</f>
        <v>3407421</v>
      </c>
      <c r="D123" s="5">
        <f t="shared" si="24"/>
        <v>3436631</v>
      </c>
      <c r="E123" s="5">
        <f t="shared" si="24"/>
        <v>2772305</v>
      </c>
      <c r="F123" s="5">
        <f t="shared" si="24"/>
        <v>630281</v>
      </c>
      <c r="G123" s="5">
        <f t="shared" si="24"/>
        <v>664326</v>
      </c>
    </row>
    <row r="124" spans="1:7" x14ac:dyDescent="0.25">
      <c r="A124" s="6" t="s">
        <v>52</v>
      </c>
      <c r="B124" s="5">
        <v>29067</v>
      </c>
      <c r="C124" s="5">
        <v>624960</v>
      </c>
      <c r="D124" s="5">
        <v>654027</v>
      </c>
      <c r="E124" s="5">
        <v>392791</v>
      </c>
      <c r="F124" s="5">
        <v>252117</v>
      </c>
      <c r="G124" s="5">
        <v>261236</v>
      </c>
    </row>
    <row r="125" spans="1:7" x14ac:dyDescent="0.25">
      <c r="A125" s="6" t="s">
        <v>53</v>
      </c>
      <c r="B125" s="5">
        <v>143</v>
      </c>
      <c r="C125" s="5">
        <v>0</v>
      </c>
      <c r="D125" s="5">
        <v>143</v>
      </c>
      <c r="E125" s="5">
        <v>0</v>
      </c>
      <c r="F125" s="5">
        <v>0</v>
      </c>
      <c r="G125" s="5">
        <v>143</v>
      </c>
    </row>
    <row r="126" spans="1:7" x14ac:dyDescent="0.25">
      <c r="A126" s="6" t="s">
        <v>54</v>
      </c>
      <c r="B126" s="5">
        <v>0</v>
      </c>
      <c r="C126" s="5">
        <v>791150</v>
      </c>
      <c r="D126" s="5">
        <v>791150</v>
      </c>
      <c r="E126" s="5">
        <v>418164</v>
      </c>
      <c r="F126" s="5">
        <v>378164</v>
      </c>
      <c r="G126" s="5">
        <v>372986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</row>
    <row r="129" spans="1:7" x14ac:dyDescent="0.25">
      <c r="A129" s="6" t="s">
        <v>57</v>
      </c>
      <c r="B129" s="5">
        <v>0</v>
      </c>
      <c r="C129" s="5">
        <v>1945887</v>
      </c>
      <c r="D129" s="5">
        <v>1945887</v>
      </c>
      <c r="E129" s="5">
        <v>1935887</v>
      </c>
      <c r="F129" s="5">
        <v>0</v>
      </c>
      <c r="G129" s="5">
        <v>10000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</row>
    <row r="131" spans="1:7" x14ac:dyDescent="0.25">
      <c r="A131" s="6" t="s">
        <v>59</v>
      </c>
      <c r="B131" s="5">
        <v>0</v>
      </c>
      <c r="C131" s="5">
        <v>25463</v>
      </c>
      <c r="D131" s="5">
        <v>25463</v>
      </c>
      <c r="E131" s="5">
        <v>25463</v>
      </c>
      <c r="F131" s="5">
        <v>0</v>
      </c>
      <c r="G131" s="5">
        <v>0</v>
      </c>
    </row>
    <row r="132" spans="1:7" x14ac:dyDescent="0.25">
      <c r="A132" s="6" t="s">
        <v>60</v>
      </c>
      <c r="B132" s="5">
        <v>0</v>
      </c>
      <c r="C132" s="5">
        <v>19961</v>
      </c>
      <c r="D132" s="5">
        <v>19961</v>
      </c>
      <c r="E132" s="5">
        <v>0</v>
      </c>
      <c r="F132" s="5">
        <v>0</v>
      </c>
      <c r="G132" s="5">
        <v>19961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25">SUM(C134:C136)</f>
        <v>0</v>
      </c>
      <c r="D133" s="5">
        <f t="shared" si="25"/>
        <v>0</v>
      </c>
      <c r="E133" s="5">
        <f t="shared" si="25"/>
        <v>0</v>
      </c>
      <c r="F133" s="5">
        <f t="shared" si="25"/>
        <v>0</v>
      </c>
      <c r="G133" s="5">
        <f t="shared" si="25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26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26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27">SUM(C138:C142,C144:C145)</f>
        <v>0</v>
      </c>
      <c r="D137" s="5">
        <f t="shared" si="27"/>
        <v>0</v>
      </c>
      <c r="E137" s="5">
        <f t="shared" si="27"/>
        <v>0</v>
      </c>
      <c r="F137" s="5">
        <f t="shared" si="27"/>
        <v>0</v>
      </c>
      <c r="G137" s="5">
        <f t="shared" si="27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28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28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28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28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28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28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28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29">SUM(C147:C149)</f>
        <v>0</v>
      </c>
      <c r="D146" s="5">
        <f t="shared" si="29"/>
        <v>0</v>
      </c>
      <c r="E146" s="5">
        <f t="shared" si="29"/>
        <v>0</v>
      </c>
      <c r="F146" s="5">
        <f t="shared" si="29"/>
        <v>0</v>
      </c>
      <c r="G146" s="5">
        <f t="shared" si="29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30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30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31">SUM(C151:C157)</f>
        <v>0</v>
      </c>
      <c r="D150" s="5">
        <f t="shared" si="31"/>
        <v>0</v>
      </c>
      <c r="E150" s="5">
        <v>0</v>
      </c>
      <c r="F150" s="5">
        <v>0</v>
      </c>
      <c r="G150" s="5">
        <f t="shared" si="31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32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32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32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32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32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32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69241102</v>
      </c>
      <c r="C159" s="3">
        <f t="shared" ref="C159:G159" si="33">C9+C84</f>
        <v>9312630</v>
      </c>
      <c r="D159" s="3">
        <f t="shared" si="33"/>
        <v>78553732</v>
      </c>
      <c r="E159" s="3">
        <f t="shared" si="33"/>
        <v>76918153</v>
      </c>
      <c r="F159" s="3">
        <f t="shared" si="33"/>
        <v>60390672</v>
      </c>
      <c r="G159" s="3">
        <f t="shared" si="33"/>
        <v>1635579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2018-01-31T21:49:50Z</dcterms:created>
  <dcterms:modified xsi:type="dcterms:W3CDTF">2018-06-15T20:24:07Z</dcterms:modified>
</cp:coreProperties>
</file>